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"/>
    </mc:Choice>
  </mc:AlternateContent>
  <xr:revisionPtr revIDLastSave="0" documentId="13_ncr:1_{49ABA56F-4975-4B32-B29A-50843F0C1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B6" i="1"/>
  <c r="D11" i="1"/>
  <c r="B7" i="1"/>
  <c r="E7" i="1"/>
  <c r="F7" i="1"/>
  <c r="C10" i="1" l="1"/>
  <c r="C37" i="1" s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G11" i="1"/>
  <c r="D13" i="1"/>
  <c r="D14" i="1"/>
  <c r="G14" i="1" s="1"/>
  <c r="D15" i="1"/>
  <c r="G15" i="1" s="1"/>
  <c r="D16" i="1"/>
  <c r="G16" i="1" s="1"/>
  <c r="D17" i="1"/>
  <c r="D18" i="1"/>
  <c r="D8" i="1"/>
  <c r="D7" i="1" s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D12" i="1"/>
  <c r="F37" i="1" l="1"/>
  <c r="F6" i="1"/>
  <c r="E6" i="1"/>
  <c r="E37" i="1"/>
  <c r="B37" i="1"/>
  <c r="G8" i="1"/>
  <c r="D9" i="1"/>
  <c r="G9" i="1" s="1"/>
  <c r="D10" i="1"/>
  <c r="D37" i="1" s="1"/>
  <c r="G7" i="1" l="1"/>
  <c r="G10" i="1"/>
  <c r="G37" i="1" s="1"/>
  <c r="D6" i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<sst xmlns="http://schemas.openxmlformats.org/spreadsheetml/2006/main" count="43" uniqueCount="43">
  <si>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</si>
  <si>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</si>
  <si>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</si>
  <si>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</si>
  <si>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</si>
  <si>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</si>
  <si>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</si>
  <si>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</si>
  <si>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</si>
  <si>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</si>
  <si>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</si>
  <si>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</si>
  <si>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</si>
  <si>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</si>
  <si>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</si>
  <si>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</si>
  <si>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</si>
  <si>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</si>
  <si>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</si>
  <si>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</si>
  <si>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</si>
  <si>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</si>
  <si>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</si>
  <si>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</si>
  <si>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</si>
  <si>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</si>
  <si>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</si>
  <si>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</si>
  <si>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</si>
  <si>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</si>
  <si>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</si>
  <si>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</si>
  <si>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</si>
  <si>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</si>
  <si>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</si>
  <si>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</si>
  <si>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</si>
  <si>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</si>
  <si>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</si>
  <si>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</si>
  <si>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</si>
  <si>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</si>
  <si>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Gasto por Categoría Programática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</si>
</sst>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" fontId="2" fillId="0" borderId="14" xfId="0" applyNumberFormat="1" applyFont="1" applyBorder="1" applyProtection="1">
      <protection locked="0"/>
    </xf>
    <xf numFmtId="0" fontId="7" fillId="0" borderId="2" xfId="9" applyFont="1" applyBorder="1" applyAlignment="1">
      <alignment horizontal="center" vertical="center" wrapText="1"/>
    </xf>
    <xf numFmtId="4" fontId="7" fillId="0" borderId="12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165" fontId="8" fillId="0" borderId="12" xfId="0" applyNumberFormat="1" applyFont="1" applyBorder="1" applyProtection="1">
      <protection locked="0"/>
    </xf>
    <xf numFmtId="44" fontId="8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00DA59B1-4CF0-4E67-BB2A-5A368215F9FC}"/>
    <cellStyle name="Millares 2 3" xfId="4" xr:uid="{00000000-0005-0000-0000-000003000000}"/>
    <cellStyle name="Millares 2 3 2" xfId="19" xr:uid="{71FDDEE2-57DD-477A-BDF3-1EDE56D0E649}"/>
    <cellStyle name="Millares 2 4" xfId="17" xr:uid="{FF035FA3-CD09-47E3-AB36-3754F9C8626B}"/>
    <cellStyle name="Millares 3" xfId="5" xr:uid="{00000000-0005-0000-0000-000004000000}"/>
    <cellStyle name="Millares 3 2" xfId="20" xr:uid="{DD303EEE-8630-4C57-ADD8-BF9D964B55D2}"/>
    <cellStyle name="Moneda 2" xfId="6" xr:uid="{00000000-0005-0000-0000-000005000000}"/>
    <cellStyle name="Moneda 2 2" xfId="21" xr:uid="{3127AC9E-7B52-456D-A70A-76311161F09C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E21" sqref="E2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8" t="s">
        <v>42</v>
      </c>
      <c r="B1" s="39"/>
      <c r="C1" s="39"/>
      <c r="D1" s="39"/>
      <c r="E1" s="39"/>
      <c r="F1" s="39"/>
      <c r="G1" s="40"/>
    </row>
    <row r="2" spans="1:7" ht="14.4" customHeight="1" x14ac:dyDescent="0.2">
      <c r="A2" s="12"/>
      <c r="B2" s="35" t="s">
        <v>0</v>
      </c>
      <c r="C2" s="36"/>
      <c r="D2" s="36"/>
      <c r="E2" s="36"/>
      <c r="F2" s="37"/>
      <c r="G2" s="33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34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26"/>
      <c r="D5" s="8"/>
      <c r="E5" s="8"/>
      <c r="F5" s="8"/>
      <c r="G5" s="8"/>
    </row>
    <row r="6" spans="1:7" x14ac:dyDescent="0.2">
      <c r="A6" s="10" t="s">
        <v>10</v>
      </c>
      <c r="B6" s="31">
        <f>+B7+B10+B19+B23+B31</f>
        <v>7003524</v>
      </c>
      <c r="C6" s="27">
        <f>+C10+C19+C23+C26+C31</f>
        <v>482000</v>
      </c>
      <c r="D6" s="31">
        <f>$D$37</f>
        <v>7485524</v>
      </c>
      <c r="E6" s="30">
        <f>+E10+E8</f>
        <v>4709404.04</v>
      </c>
      <c r="F6" s="30">
        <f>+F10+F7</f>
        <v>4709404.04</v>
      </c>
      <c r="G6" s="30">
        <f>+G10+G7</f>
        <v>2776119.96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5">
        <v>0</v>
      </c>
      <c r="C8" s="25">
        <v>0</v>
      </c>
      <c r="D8" s="19">
        <f>B8+C8</f>
        <v>0</v>
      </c>
      <c r="E8" s="25">
        <v>0</v>
      </c>
      <c r="F8" s="25">
        <v>0</v>
      </c>
      <c r="G8" s="19">
        <f>D8-E8</f>
        <v>0</v>
      </c>
    </row>
    <row r="9" spans="1:7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7003524</v>
      </c>
      <c r="C10" s="22">
        <f>+C11+C12+C13+C14+C15+C16+C17+C18</f>
        <v>482000</v>
      </c>
      <c r="D10" s="22">
        <f>B10+C10</f>
        <v>7485524</v>
      </c>
      <c r="E10" s="22">
        <f>SUM(E11:E18)</f>
        <v>4709404.04</v>
      </c>
      <c r="F10" s="22">
        <f>SUM(F11:F18)</f>
        <v>4709404.04</v>
      </c>
      <c r="G10" s="22">
        <f>D10-E10</f>
        <v>2776119.96</v>
      </c>
    </row>
    <row r="11" spans="1:7" x14ac:dyDescent="0.2">
      <c r="A11" s="18" t="s">
        <v>15</v>
      </c>
      <c r="B11" s="29">
        <v>7003524</v>
      </c>
      <c r="C11" s="29">
        <v>482000</v>
      </c>
      <c r="D11" s="19">
        <f t="shared" ref="D11:D18" si="0">B11+C11</f>
        <v>7485524</v>
      </c>
      <c r="E11" s="32">
        <v>4709404.04</v>
      </c>
      <c r="F11" s="32">
        <v>4709404.04</v>
      </c>
      <c r="G11" s="19">
        <f>D11-E11</f>
        <v>2776119.96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si="0"/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7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7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7003524</v>
      </c>
      <c r="C37" s="11">
        <f>+C10+C19+C23+C26+C31+C33+C34+C35</f>
        <v>482000</v>
      </c>
      <c r="D37" s="11">
        <f>+D10+D19+D23+D26+D31+D33+D34+D35+D7</f>
        <v>7485524</v>
      </c>
      <c r="E37" s="11">
        <f>+E10+E19+E23+E26+E31+E33+E34+E35+E8</f>
        <v>4709404.04</v>
      </c>
      <c r="F37" s="11">
        <f>+F10+F19+F23+F26+F31+F33+F34+F35+F8</f>
        <v>4709404.04</v>
      </c>
      <c r="G37" s="28">
        <f>+G10+G19+G23+G8+G26+G31+G33+G34+G35</f>
        <v>2776119.96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7 B12:G12 G11 B9:G10 D8 G8 D11" name="Rango1_3_5"/>
    <protectedRange sqref="A40" name="Rango1_1"/>
    <protectedRange sqref="B8:C8" name="Rango1_3_1"/>
    <protectedRange sqref="E8:F8" name="Rango1_3_2"/>
    <protectedRange sqref="B11:C11" name="Rango1_3_6"/>
    <protectedRange sqref="E11:F11" name="Rango1_3_7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2024-10-09T04:15:32Z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